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8" i="1" l="1"/>
  <c r="F26" i="1"/>
  <c r="H118" i="1"/>
  <c r="G47" i="1" l="1"/>
  <c r="H47" i="1"/>
  <c r="H26" i="1" l="1"/>
  <c r="F9" i="1" l="1"/>
  <c r="G9" i="1" l="1"/>
  <c r="H102" i="1"/>
  <c r="G102" i="1"/>
  <c r="G118" i="1" l="1"/>
  <c r="H9" i="1"/>
  <c r="F16" i="1"/>
  <c r="F47" i="1"/>
  <c r="F88" i="1"/>
  <c r="F102" i="1"/>
</calcChain>
</file>

<file path=xl/sharedStrings.xml><?xml version="1.0" encoding="utf-8"?>
<sst xmlns="http://schemas.openxmlformats.org/spreadsheetml/2006/main" count="126" uniqueCount="113">
  <si>
    <t>№ п/п</t>
  </si>
  <si>
    <t>Наименование кода вида расходов</t>
  </si>
  <si>
    <t>КОСГУ</t>
  </si>
  <si>
    <t>Код ВР</t>
  </si>
  <si>
    <t>Код КОСГУ</t>
  </si>
  <si>
    <t>Наименование кода КОСГУ</t>
  </si>
  <si>
    <t xml:space="preserve">Фонд оплаты труда </t>
  </si>
  <si>
    <t>профессорско-преподавательский состав</t>
  </si>
  <si>
    <t>научных сотрудников</t>
  </si>
  <si>
    <t>административно-управленческий персонал</t>
  </si>
  <si>
    <t>вспомогательный персонал</t>
  </si>
  <si>
    <t>Иные выплаты</t>
  </si>
  <si>
    <t>Прочие выплаты</t>
  </si>
  <si>
    <t>Взносы по обязательному социальному страхованию на выплаты по оплате труда</t>
  </si>
  <si>
    <t>Начисление на оплату труда</t>
  </si>
  <si>
    <t>Прочая закупка товаров, работ и услуг</t>
  </si>
  <si>
    <t>Транспортные услуги</t>
  </si>
  <si>
    <t>Услуги связи</t>
  </si>
  <si>
    <t xml:space="preserve">Коммунальные услуги </t>
  </si>
  <si>
    <t>Работы, услуги по содержанию имущества в том числе:</t>
  </si>
  <si>
    <t>кап. ремонт зданий и оборудования</t>
  </si>
  <si>
    <t>текущий ремонт зданий</t>
  </si>
  <si>
    <t>вывоз  твердых бытовых отходов</t>
  </si>
  <si>
    <t>услуги по опрессовке системы отопления</t>
  </si>
  <si>
    <t>услуги мойки автотранспорта</t>
  </si>
  <si>
    <t>услуги по санитарно-профилакт услугам</t>
  </si>
  <si>
    <t>услуги по обслуживанию пожарной сигнализации</t>
  </si>
  <si>
    <t>техническое обслуживание лифтов</t>
  </si>
  <si>
    <t>Поверка узлов учета</t>
  </si>
  <si>
    <t>техническое обслуживание приборов учета тепловой энергии</t>
  </si>
  <si>
    <t>услуги по стирке белья,</t>
  </si>
  <si>
    <t>Услуги по промывке сетей</t>
  </si>
  <si>
    <t>тех. Инвентаризация</t>
  </si>
  <si>
    <t>Измерение сопротивления</t>
  </si>
  <si>
    <t>Обслуживание и ремонт зданий, автомобилей,и др. техники</t>
  </si>
  <si>
    <t>обследование техн. состояния оборудования</t>
  </si>
  <si>
    <t>обработка деревянных конструкций кровли</t>
  </si>
  <si>
    <t>Прочие работы, услуги в том числе:</t>
  </si>
  <si>
    <t>подписка на период. издания</t>
  </si>
  <si>
    <t>Спец. оценка условий труда</t>
  </si>
  <si>
    <t>доступ к электронному справочнику «Информио»</t>
  </si>
  <si>
    <t>предоставление доступа к базовой коллекции ЭБС «Университетской библиотеке онлайн»</t>
  </si>
  <si>
    <t>цитирование INDEX</t>
  </si>
  <si>
    <t>БД Реферативные межд.</t>
  </si>
  <si>
    <t>обновление программного продукта «система автоматизации библиотек ИРБИС64»</t>
  </si>
  <si>
    <t>подключение к библиотечно-информационным сервисам проекта МАРС</t>
  </si>
  <si>
    <t xml:space="preserve"> организацию доступа к электронной библиотеке диссертаций</t>
  </si>
  <si>
    <t>Услуги спец.связи</t>
  </si>
  <si>
    <t>услуги по предрейсовому медицинский осмотр водителей</t>
  </si>
  <si>
    <t>оценка стоимости арендной платы</t>
  </si>
  <si>
    <t>оценка пожарного риска</t>
  </si>
  <si>
    <t xml:space="preserve"> информационное обслуживание программы СПС Консультант-Плюс</t>
  </si>
  <si>
    <t xml:space="preserve"> услуги по круглосуточной физической охраны в помещениях общежития ШГПУ</t>
  </si>
  <si>
    <t>проведение учебных, учебно-тренировочных и оздоровительных занятий (Олимп)</t>
  </si>
  <si>
    <t xml:space="preserve">Приобретение знака ISBIN,журналы ВАК, Аккредит. учреждения </t>
  </si>
  <si>
    <t>обслуживание антивируса</t>
  </si>
  <si>
    <t>ПО «Антиплагиат»</t>
  </si>
  <si>
    <t>услуги по руководству учебной практикой студентов</t>
  </si>
  <si>
    <t>оплата по договорам гражданско-правового характера</t>
  </si>
  <si>
    <t>Приобретение программных продуктов(система учета "Контингент"и др)</t>
  </si>
  <si>
    <t>Обслуживание тревожной кнопки сигнализации</t>
  </si>
  <si>
    <t>Услуги нотариуса и кадастровых работ для аренды</t>
  </si>
  <si>
    <t xml:space="preserve">Услуги по утилизации </t>
  </si>
  <si>
    <t>рекламные услуги</t>
  </si>
  <si>
    <t>кадастровые работы</t>
  </si>
  <si>
    <t>стат. Услуги</t>
  </si>
  <si>
    <t>Услуги по обучению</t>
  </si>
  <si>
    <t>Пособия , компенсации и иные социальные выплаты гражданам, кроме публичных нормативных обязательств</t>
  </si>
  <si>
    <t xml:space="preserve">Расходы на компенсационные выплаты </t>
  </si>
  <si>
    <t>Пенсии и пособия</t>
  </si>
  <si>
    <t>Прочие расходы</t>
  </si>
  <si>
    <t>Исполнение судебных актов</t>
  </si>
  <si>
    <t>Уплата прочих налогов и сборов (госпошлина и пр)</t>
  </si>
  <si>
    <t>Уплата иных платежей</t>
  </si>
  <si>
    <t>Штрафы, пени</t>
  </si>
  <si>
    <t>Уплата налога на имущество и земельного налога</t>
  </si>
  <si>
    <t>Налоги</t>
  </si>
  <si>
    <t xml:space="preserve">Увеличение стоимости основных средств в т.ч. </t>
  </si>
  <si>
    <t>Увеличение стоимости материальных запасов в том числе:</t>
  </si>
  <si>
    <t xml:space="preserve"> канцелярские товары</t>
  </si>
  <si>
    <t xml:space="preserve">приобретение бумаги </t>
  </si>
  <si>
    <t>приобретение стиромоющих средств</t>
  </si>
  <si>
    <t>строительные материалы</t>
  </si>
  <si>
    <t>электротовары</t>
  </si>
  <si>
    <t>хозтовары</t>
  </si>
  <si>
    <t>Спортивные товары</t>
  </si>
  <si>
    <t xml:space="preserve"> приобретение ГСМ</t>
  </si>
  <si>
    <t>комплектующие к компьютерной технике</t>
  </si>
  <si>
    <t>Товары(продукты питания)</t>
  </si>
  <si>
    <t>приобр. спец средств</t>
  </si>
  <si>
    <t>Всего</t>
  </si>
  <si>
    <t>Стипендии</t>
  </si>
  <si>
    <t>Средства субсидии на выполнение государственного задания</t>
  </si>
  <si>
    <t>Средства субсидий на иные цели</t>
  </si>
  <si>
    <t>Социальные пособия и компенсации</t>
  </si>
  <si>
    <t>прочие выплаты</t>
  </si>
  <si>
    <t>прочие работы и услуги</t>
  </si>
  <si>
    <t>мойка и чистка помещений</t>
  </si>
  <si>
    <t xml:space="preserve"> представительские расходы, др аналогичные расходы</t>
  </si>
  <si>
    <t>Страхование, освидетельствование лифтов, автомобилей</t>
  </si>
  <si>
    <t>Иные эк. Санкции</t>
  </si>
  <si>
    <t>прочие</t>
  </si>
  <si>
    <t>Призы,наградная символика, , др аналогичные расходы</t>
  </si>
  <si>
    <t>212, 226</t>
  </si>
  <si>
    <t>услуги медицинского осмотра сотрудников и студентов учреждения</t>
  </si>
  <si>
    <t>Приносящая доход деятельность</t>
  </si>
  <si>
    <t>Заработная плата, социальные пособия и компенсации , в том числе</t>
  </si>
  <si>
    <t>Приобр. Мягкого инвентаря</t>
  </si>
  <si>
    <t>оборудование требующее монтажа</t>
  </si>
  <si>
    <t xml:space="preserve"> Расходы в соответствии с планом финансово-хозяйственной деятельности за 2021 год 
федерального государственного бюджетного образовательного учреждения высшего  образования «Шадринский государственный педагогический университет» 
</t>
  </si>
  <si>
    <t xml:space="preserve">публикация статей </t>
  </si>
  <si>
    <t>прочие расходы</t>
  </si>
  <si>
    <t>прочие услуги по проведению капитального 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</si>
</sst>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4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44" fontId="11" fillId="0" borderId="0" applyFont="0" applyFill="0" applyBorder="0" applyAlignment="0" applyProtection="0"/>
    <xf numFmtId="0" fontId="12" fillId="0" borderId="0"/>
  </cellStyleXfs>
  <cellXfs count="13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wrapText="1"/>
    </xf>
    <xf numFmtId="2" fontId="9" fillId="2" borderId="4" xfId="1" applyNumberFormat="1" applyFont="1" applyFill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5" fillId="0" borderId="26" xfId="3" applyNumberFormat="1" applyFont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0" fontId="0" fillId="2" borderId="0" xfId="0" applyFill="1"/>
    <xf numFmtId="2" fontId="13" fillId="2" borderId="4" xfId="1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10" fillId="2" borderId="29" xfId="3" applyNumberFormat="1" applyFont="1" applyFill="1" applyBorder="1" applyAlignment="1">
      <alignment horizontal="center"/>
    </xf>
    <xf numFmtId="2" fontId="6" fillId="2" borderId="32" xfId="0" applyNumberFormat="1" applyFont="1" applyFill="1" applyBorder="1" applyAlignment="1">
      <alignment horizontal="center" wrapText="1"/>
    </xf>
    <xf numFmtId="2" fontId="5" fillId="0" borderId="7" xfId="2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/>
    </xf>
    <xf numFmtId="2" fontId="5" fillId="0" borderId="27" xfId="2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2" fontId="13" fillId="0" borderId="29" xfId="3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13" fillId="0" borderId="26" xfId="3" applyNumberFormat="1" applyFont="1" applyBorder="1" applyAlignment="1">
      <alignment horizontal="center"/>
    </xf>
    <xf numFmtId="2" fontId="13" fillId="0" borderId="30" xfId="3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">
    <cellStyle name="Денежный" xfId="2" builtinId="4"/>
    <cellStyle name="Обычный" xfId="0" builtinId="0"/>
    <cellStyle name="Обычный_Лист1" xfId="3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8"/>
  <sheetViews>
    <sheetView tabSelected="1" topLeftCell="A98" zoomScaleNormal="100" workbookViewId="0">
      <selection activeCell="L26" sqref="L26"/>
    </sheetView>
  </sheetViews>
  <sheetFormatPr defaultRowHeight="15" x14ac:dyDescent="0.25"/>
  <cols>
    <col min="2" max="2" width="17.85546875" customWidth="1"/>
    <col min="5" max="5" width="22.140625" customWidth="1"/>
    <col min="6" max="6" width="17.42578125" customWidth="1"/>
    <col min="7" max="7" width="19.140625" customWidth="1"/>
    <col min="8" max="8" width="16.7109375" customWidth="1"/>
    <col min="9" max="9" width="19.85546875" customWidth="1"/>
    <col min="10" max="10" width="15" customWidth="1"/>
    <col min="12" max="12" width="11.28515625" customWidth="1"/>
  </cols>
  <sheetData>
    <row r="2" spans="1:8" x14ac:dyDescent="0.25">
      <c r="A2" s="116" t="s">
        <v>109</v>
      </c>
      <c r="B2" s="117"/>
      <c r="C2" s="117"/>
      <c r="D2" s="117"/>
      <c r="E2" s="117"/>
      <c r="F2" s="117"/>
      <c r="G2" s="118"/>
      <c r="H2" s="118"/>
    </row>
    <row r="3" spans="1:8" x14ac:dyDescent="0.25">
      <c r="A3" s="117"/>
      <c r="B3" s="117"/>
      <c r="C3" s="117"/>
      <c r="D3" s="117"/>
      <c r="E3" s="117"/>
      <c r="F3" s="117"/>
      <c r="G3" s="118"/>
      <c r="H3" s="118"/>
    </row>
    <row r="4" spans="1:8" x14ac:dyDescent="0.25">
      <c r="A4" s="117"/>
      <c r="B4" s="117"/>
      <c r="C4" s="117"/>
      <c r="D4" s="117"/>
      <c r="E4" s="117"/>
      <c r="F4" s="117"/>
      <c r="G4" s="118"/>
      <c r="H4" s="118"/>
    </row>
    <row r="5" spans="1:8" x14ac:dyDescent="0.25">
      <c r="A5" s="117"/>
      <c r="B5" s="117"/>
      <c r="C5" s="117"/>
      <c r="D5" s="117"/>
      <c r="E5" s="117"/>
      <c r="F5" s="117"/>
      <c r="G5" s="118"/>
      <c r="H5" s="118"/>
    </row>
    <row r="6" spans="1:8" ht="9" customHeight="1" thickBot="1" x14ac:dyDescent="0.3"/>
    <row r="7" spans="1:8" ht="15.75" customHeight="1" thickBot="1" x14ac:dyDescent="0.3">
      <c r="A7" s="111" t="s">
        <v>0</v>
      </c>
      <c r="B7" s="111" t="s">
        <v>1</v>
      </c>
      <c r="C7" s="14"/>
      <c r="D7" s="84" t="s">
        <v>2</v>
      </c>
      <c r="E7" s="113"/>
      <c r="F7" s="114" t="s">
        <v>105</v>
      </c>
      <c r="G7" s="111" t="s">
        <v>92</v>
      </c>
      <c r="H7" s="111" t="s">
        <v>93</v>
      </c>
    </row>
    <row r="8" spans="1:8" ht="68.25" customHeight="1" thickBot="1" x14ac:dyDescent="0.3">
      <c r="A8" s="112"/>
      <c r="B8" s="112"/>
      <c r="C8" s="1" t="s">
        <v>3</v>
      </c>
      <c r="D8" s="1" t="s">
        <v>4</v>
      </c>
      <c r="E8" s="1" t="s">
        <v>5</v>
      </c>
      <c r="F8" s="115"/>
      <c r="G8" s="112"/>
      <c r="H8" s="112"/>
    </row>
    <row r="9" spans="1:8" ht="30" customHeight="1" x14ac:dyDescent="0.25">
      <c r="A9" s="89">
        <v>1</v>
      </c>
      <c r="B9" s="89" t="s">
        <v>6</v>
      </c>
      <c r="C9" s="89">
        <v>111</v>
      </c>
      <c r="D9" s="89">
        <v>211.26599999999999</v>
      </c>
      <c r="E9" s="89" t="s">
        <v>106</v>
      </c>
      <c r="F9" s="98">
        <f>SUM(F11:F14)</f>
        <v>23106381.41</v>
      </c>
      <c r="G9" s="122">
        <f>SUM(G11,G12,G13,G14,G15)</f>
        <v>120711574.71000001</v>
      </c>
      <c r="H9" s="119">
        <f>SUM(H11,H12,H13,H14)</f>
        <v>0</v>
      </c>
    </row>
    <row r="10" spans="1:8" ht="15.75" thickBot="1" x14ac:dyDescent="0.3">
      <c r="A10" s="90"/>
      <c r="B10" s="90"/>
      <c r="C10" s="87"/>
      <c r="D10" s="91"/>
      <c r="E10" s="91"/>
      <c r="F10" s="99"/>
      <c r="G10" s="123"/>
      <c r="H10" s="120"/>
    </row>
    <row r="11" spans="1:8" ht="45.75" thickBot="1" x14ac:dyDescent="0.3">
      <c r="A11" s="90"/>
      <c r="B11" s="90"/>
      <c r="C11" s="87"/>
      <c r="D11" s="2"/>
      <c r="E11" s="2" t="s">
        <v>7</v>
      </c>
      <c r="F11" s="70">
        <v>7588981.4100000001</v>
      </c>
      <c r="G11" s="71">
        <v>80614640.370000005</v>
      </c>
      <c r="H11" s="29"/>
    </row>
    <row r="12" spans="1:8" ht="45.75" customHeight="1" thickBot="1" x14ac:dyDescent="0.3">
      <c r="A12" s="90"/>
      <c r="B12" s="90"/>
      <c r="C12" s="87"/>
      <c r="D12" s="2"/>
      <c r="E12" s="2" t="s">
        <v>8</v>
      </c>
      <c r="F12" s="70">
        <v>63800</v>
      </c>
      <c r="G12" s="71">
        <v>448200</v>
      </c>
      <c r="H12" s="29">
        <v>0</v>
      </c>
    </row>
    <row r="13" spans="1:8" ht="45.75" thickBot="1" x14ac:dyDescent="0.3">
      <c r="A13" s="90"/>
      <c r="B13" s="90"/>
      <c r="C13" s="87"/>
      <c r="D13" s="2"/>
      <c r="E13" s="2" t="s">
        <v>9</v>
      </c>
      <c r="F13" s="70">
        <v>3834500</v>
      </c>
      <c r="G13" s="71">
        <v>16150434.34</v>
      </c>
      <c r="H13" s="29">
        <v>0</v>
      </c>
    </row>
    <row r="14" spans="1:8" ht="30.75" thickBot="1" x14ac:dyDescent="0.3">
      <c r="A14" s="90"/>
      <c r="B14" s="90"/>
      <c r="C14" s="91"/>
      <c r="D14" s="2"/>
      <c r="E14" s="2" t="s">
        <v>10</v>
      </c>
      <c r="F14" s="72">
        <v>11619100</v>
      </c>
      <c r="G14" s="71">
        <v>23498300</v>
      </c>
      <c r="H14" s="29">
        <v>0</v>
      </c>
    </row>
    <row r="15" spans="1:8" ht="16.5" hidden="1" thickBot="1" x14ac:dyDescent="0.3">
      <c r="A15" s="19"/>
      <c r="B15" s="19"/>
      <c r="C15" s="17"/>
      <c r="D15" s="2"/>
      <c r="E15" s="2"/>
      <c r="F15" s="30"/>
      <c r="G15" s="29"/>
      <c r="H15" s="29">
        <v>0</v>
      </c>
    </row>
    <row r="16" spans="1:8" ht="39.75" customHeight="1" thickBot="1" x14ac:dyDescent="0.3">
      <c r="A16" s="15">
        <v>2</v>
      </c>
      <c r="B16" s="3" t="s">
        <v>11</v>
      </c>
      <c r="C16" s="2">
        <v>112</v>
      </c>
      <c r="D16" s="2" t="s">
        <v>103</v>
      </c>
      <c r="E16" s="2" t="s">
        <v>12</v>
      </c>
      <c r="F16" s="73">
        <f>SUM(F17:F19)</f>
        <v>927092.59</v>
      </c>
      <c r="G16" s="49">
        <v>0</v>
      </c>
      <c r="H16" s="49">
        <v>0</v>
      </c>
    </row>
    <row r="17" spans="1:9" ht="41.25" customHeight="1" thickBot="1" x14ac:dyDescent="0.3">
      <c r="A17" s="15"/>
      <c r="B17" s="39"/>
      <c r="C17" s="9"/>
      <c r="D17" s="3">
        <v>212</v>
      </c>
      <c r="E17" s="3" t="s">
        <v>95</v>
      </c>
      <c r="F17" s="71">
        <v>196526.8</v>
      </c>
      <c r="G17" s="51">
        <v>0</v>
      </c>
      <c r="H17" s="51">
        <v>0</v>
      </c>
    </row>
    <row r="18" spans="1:9" ht="48.75" customHeight="1" thickBot="1" x14ac:dyDescent="0.3">
      <c r="A18" s="15"/>
      <c r="B18" s="3"/>
      <c r="C18" s="40"/>
      <c r="D18" s="3">
        <v>226</v>
      </c>
      <c r="E18" s="22" t="s">
        <v>96</v>
      </c>
      <c r="F18" s="52">
        <v>727664.64000000001</v>
      </c>
      <c r="G18" s="41">
        <v>0</v>
      </c>
      <c r="H18" s="41">
        <v>0</v>
      </c>
    </row>
    <row r="19" spans="1:9" ht="30.75" thickBot="1" x14ac:dyDescent="0.3">
      <c r="A19" s="15"/>
      <c r="B19" s="15"/>
      <c r="C19" s="3"/>
      <c r="D19" s="40">
        <v>266</v>
      </c>
      <c r="E19" s="3" t="s">
        <v>94</v>
      </c>
      <c r="F19" s="67">
        <v>2901.15</v>
      </c>
      <c r="G19" s="29">
        <v>0</v>
      </c>
      <c r="H19" s="29">
        <v>0</v>
      </c>
    </row>
    <row r="20" spans="1:9" ht="16.5" thickBot="1" x14ac:dyDescent="0.3">
      <c r="A20" s="53"/>
      <c r="B20" s="53"/>
      <c r="C20" s="3">
        <v>113</v>
      </c>
      <c r="D20" s="55">
        <v>296</v>
      </c>
      <c r="E20" s="3" t="s">
        <v>11</v>
      </c>
      <c r="F20" s="64">
        <v>25136.05</v>
      </c>
      <c r="G20" s="33">
        <v>0</v>
      </c>
      <c r="H20" s="33">
        <v>0</v>
      </c>
    </row>
    <row r="21" spans="1:9" ht="15" customHeight="1" x14ac:dyDescent="0.25">
      <c r="A21" s="89">
        <v>3</v>
      </c>
      <c r="B21" s="89" t="s">
        <v>13</v>
      </c>
      <c r="C21" s="87">
        <v>119</v>
      </c>
      <c r="D21" s="89">
        <v>213</v>
      </c>
      <c r="E21" s="101" t="s">
        <v>14</v>
      </c>
      <c r="F21" s="103">
        <v>9004006.8100000005</v>
      </c>
      <c r="G21" s="124">
        <v>33428050.800000001</v>
      </c>
      <c r="H21" s="124"/>
    </row>
    <row r="22" spans="1:9" ht="15.75" thickBot="1" x14ac:dyDescent="0.3">
      <c r="A22" s="88"/>
      <c r="B22" s="91"/>
      <c r="C22" s="88"/>
      <c r="D22" s="91"/>
      <c r="E22" s="102"/>
      <c r="F22" s="104"/>
      <c r="G22" s="108"/>
      <c r="H22" s="108"/>
    </row>
    <row r="23" spans="1:9" ht="45.75" thickBot="1" x14ac:dyDescent="0.3">
      <c r="A23" s="13">
        <v>4</v>
      </c>
      <c r="B23" s="3" t="s">
        <v>15</v>
      </c>
      <c r="C23" s="2">
        <v>244</v>
      </c>
      <c r="D23" s="2">
        <v>222</v>
      </c>
      <c r="E23" s="7" t="s">
        <v>16</v>
      </c>
      <c r="F23" s="74">
        <v>1179141</v>
      </c>
      <c r="G23" s="33">
        <v>0</v>
      </c>
      <c r="H23" s="33">
        <v>0</v>
      </c>
    </row>
    <row r="24" spans="1:9" ht="45.75" thickBot="1" x14ac:dyDescent="0.3">
      <c r="A24" s="12">
        <v>5</v>
      </c>
      <c r="B24" s="3" t="s">
        <v>15</v>
      </c>
      <c r="C24" s="22">
        <v>244</v>
      </c>
      <c r="D24" s="22">
        <v>221</v>
      </c>
      <c r="E24" s="23" t="s">
        <v>17</v>
      </c>
      <c r="F24" s="74">
        <v>785981.43999999994</v>
      </c>
      <c r="G24" s="33">
        <v>0</v>
      </c>
      <c r="H24" s="33">
        <v>0</v>
      </c>
    </row>
    <row r="25" spans="1:9" ht="28.5" customHeight="1" thickBot="1" x14ac:dyDescent="0.3">
      <c r="A25" s="4">
        <v>6</v>
      </c>
      <c r="B25" s="3" t="s">
        <v>15</v>
      </c>
      <c r="C25" s="4">
        <v>244</v>
      </c>
      <c r="D25" s="4">
        <v>223</v>
      </c>
      <c r="E25" s="42" t="s">
        <v>18</v>
      </c>
      <c r="F25" s="69">
        <v>13040405.91</v>
      </c>
      <c r="G25" s="68">
        <v>8985600.9100000001</v>
      </c>
      <c r="H25" s="62">
        <v>0</v>
      </c>
      <c r="I25" s="58"/>
    </row>
    <row r="26" spans="1:9" ht="60.75" thickBot="1" x14ac:dyDescent="0.3">
      <c r="A26" s="89">
        <v>7</v>
      </c>
      <c r="B26" s="89" t="s">
        <v>15</v>
      </c>
      <c r="C26" s="89">
        <v>244.24299999999999</v>
      </c>
      <c r="D26" s="89">
        <v>225</v>
      </c>
      <c r="E26" s="43" t="s">
        <v>19</v>
      </c>
      <c r="F26" s="75">
        <f>SUM(F27:F46)</f>
        <v>7370520.8700000001</v>
      </c>
      <c r="G26" s="33">
        <v>0</v>
      </c>
      <c r="H26" s="62">
        <f>SUM(H27)</f>
        <v>59770952.399999999</v>
      </c>
    </row>
    <row r="27" spans="1:9" ht="32.25" thickBot="1" x14ac:dyDescent="0.3">
      <c r="A27" s="87"/>
      <c r="B27" s="87"/>
      <c r="C27" s="93"/>
      <c r="D27" s="87"/>
      <c r="E27" s="44" t="s">
        <v>20</v>
      </c>
      <c r="F27" s="63"/>
      <c r="G27" s="33">
        <v>0</v>
      </c>
      <c r="H27" s="33">
        <v>59770952.399999999</v>
      </c>
    </row>
    <row r="28" spans="1:9" ht="32.25" hidden="1" thickBot="1" x14ac:dyDescent="0.3">
      <c r="A28" s="87"/>
      <c r="B28" s="91"/>
      <c r="C28" s="22">
        <v>244</v>
      </c>
      <c r="D28" s="91"/>
      <c r="E28" s="44" t="s">
        <v>21</v>
      </c>
      <c r="F28" s="61"/>
      <c r="G28" s="107">
        <v>0</v>
      </c>
      <c r="H28" s="107">
        <v>0</v>
      </c>
    </row>
    <row r="29" spans="1:9" ht="15" customHeight="1" x14ac:dyDescent="0.25">
      <c r="A29" s="87"/>
      <c r="B29" s="92"/>
      <c r="C29" s="89"/>
      <c r="D29" s="89"/>
      <c r="E29" s="109" t="s">
        <v>22</v>
      </c>
      <c r="F29" s="107">
        <v>144643.20000000001</v>
      </c>
      <c r="G29" s="121"/>
      <c r="H29" s="121"/>
    </row>
    <row r="30" spans="1:9" ht="15.75" thickBot="1" x14ac:dyDescent="0.3">
      <c r="A30" s="87"/>
      <c r="B30" s="90"/>
      <c r="C30" s="87"/>
      <c r="D30" s="87"/>
      <c r="E30" s="110"/>
      <c r="F30" s="108"/>
      <c r="G30" s="108"/>
      <c r="H30" s="108"/>
    </row>
    <row r="31" spans="1:9" ht="30.75" customHeight="1" thickBot="1" x14ac:dyDescent="0.3">
      <c r="A31" s="87"/>
      <c r="B31" s="90"/>
      <c r="C31" s="87"/>
      <c r="D31" s="87"/>
      <c r="E31" s="27" t="s">
        <v>23</v>
      </c>
      <c r="F31" s="61">
        <v>129000</v>
      </c>
      <c r="G31" s="33">
        <v>0</v>
      </c>
      <c r="H31" s="33">
        <v>0</v>
      </c>
    </row>
    <row r="32" spans="1:9" ht="32.25" thickBot="1" x14ac:dyDescent="0.3">
      <c r="A32" s="87"/>
      <c r="B32" s="90"/>
      <c r="C32" s="87"/>
      <c r="D32" s="87"/>
      <c r="E32" s="44" t="s">
        <v>24</v>
      </c>
      <c r="F32" s="61">
        <v>50000</v>
      </c>
      <c r="G32" s="29">
        <v>0</v>
      </c>
      <c r="H32" s="29">
        <v>0</v>
      </c>
    </row>
    <row r="33" spans="1:8" ht="32.25" thickBot="1" x14ac:dyDescent="0.3">
      <c r="A33" s="87"/>
      <c r="B33" s="90"/>
      <c r="C33" s="87"/>
      <c r="D33" s="87"/>
      <c r="E33" s="44" t="s">
        <v>25</v>
      </c>
      <c r="F33" s="61">
        <v>302675.15999999997</v>
      </c>
      <c r="G33" s="29">
        <v>0</v>
      </c>
      <c r="H33" s="29">
        <v>0</v>
      </c>
    </row>
    <row r="34" spans="1:8" ht="32.25" thickBot="1" x14ac:dyDescent="0.3">
      <c r="A34" s="87"/>
      <c r="B34" s="90"/>
      <c r="C34" s="87"/>
      <c r="D34" s="87"/>
      <c r="E34" s="44" t="s">
        <v>97</v>
      </c>
      <c r="F34" s="61">
        <v>4483490.3899999997</v>
      </c>
      <c r="G34" s="29">
        <v>0</v>
      </c>
      <c r="H34" s="29">
        <v>0</v>
      </c>
    </row>
    <row r="35" spans="1:8" ht="63.75" thickBot="1" x14ac:dyDescent="0.3">
      <c r="A35" s="87"/>
      <c r="B35" s="90"/>
      <c r="C35" s="87"/>
      <c r="D35" s="87"/>
      <c r="E35" s="44" t="s">
        <v>26</v>
      </c>
      <c r="F35" s="61">
        <v>395000</v>
      </c>
      <c r="G35" s="51">
        <v>0</v>
      </c>
      <c r="H35" s="51">
        <v>0</v>
      </c>
    </row>
    <row r="36" spans="1:8" ht="48" thickBot="1" x14ac:dyDescent="0.3">
      <c r="A36" s="87"/>
      <c r="B36" s="90"/>
      <c r="C36" s="87"/>
      <c r="D36" s="87"/>
      <c r="E36" s="44" t="s">
        <v>27</v>
      </c>
      <c r="F36" s="61">
        <v>522252</v>
      </c>
      <c r="G36" s="41">
        <v>0</v>
      </c>
      <c r="H36" s="41">
        <v>0</v>
      </c>
    </row>
    <row r="37" spans="1:8" ht="16.5" thickBot="1" x14ac:dyDescent="0.3">
      <c r="A37" s="87"/>
      <c r="B37" s="90"/>
      <c r="C37" s="87"/>
      <c r="D37" s="87"/>
      <c r="E37" s="44" t="s">
        <v>28</v>
      </c>
      <c r="F37" s="61">
        <v>50000</v>
      </c>
      <c r="G37" s="29">
        <v>0</v>
      </c>
      <c r="H37" s="29">
        <v>0</v>
      </c>
    </row>
    <row r="38" spans="1:8" ht="63.75" thickBot="1" x14ac:dyDescent="0.3">
      <c r="A38" s="87"/>
      <c r="B38" s="90"/>
      <c r="C38" s="87"/>
      <c r="D38" s="87"/>
      <c r="E38" s="44" t="s">
        <v>29</v>
      </c>
      <c r="F38" s="61">
        <v>130000</v>
      </c>
      <c r="G38" s="29">
        <v>0</v>
      </c>
      <c r="H38" s="29">
        <v>0</v>
      </c>
    </row>
    <row r="39" spans="1:8" ht="15.75" customHeight="1" x14ac:dyDescent="0.25">
      <c r="A39" s="87"/>
      <c r="B39" s="90"/>
      <c r="C39" s="87"/>
      <c r="D39" s="87"/>
      <c r="E39" s="94" t="s">
        <v>30</v>
      </c>
      <c r="F39" s="107">
        <v>200000</v>
      </c>
      <c r="G39" s="100">
        <v>0</v>
      </c>
      <c r="H39" s="100">
        <v>0</v>
      </c>
    </row>
    <row r="40" spans="1:8" ht="15.75" customHeight="1" thickBot="1" x14ac:dyDescent="0.3">
      <c r="A40" s="87"/>
      <c r="B40" s="90"/>
      <c r="C40" s="87"/>
      <c r="D40" s="87"/>
      <c r="E40" s="95"/>
      <c r="F40" s="108"/>
      <c r="G40" s="97"/>
      <c r="H40" s="97"/>
    </row>
    <row r="41" spans="1:8" ht="32.25" thickBot="1" x14ac:dyDescent="0.3">
      <c r="A41" s="87"/>
      <c r="B41" s="90"/>
      <c r="C41" s="87"/>
      <c r="D41" s="87"/>
      <c r="E41" s="44" t="s">
        <v>31</v>
      </c>
      <c r="F41" s="61">
        <v>110000</v>
      </c>
      <c r="G41" s="33">
        <v>0</v>
      </c>
      <c r="H41" s="33">
        <v>0</v>
      </c>
    </row>
    <row r="42" spans="1:8" ht="16.5" thickBot="1" x14ac:dyDescent="0.3">
      <c r="A42" s="87"/>
      <c r="B42" s="90"/>
      <c r="C42" s="87"/>
      <c r="D42" s="87"/>
      <c r="E42" s="45" t="s">
        <v>32</v>
      </c>
      <c r="F42" s="61">
        <v>164760</v>
      </c>
      <c r="G42" s="33">
        <v>0</v>
      </c>
      <c r="H42" s="33">
        <v>0</v>
      </c>
    </row>
    <row r="43" spans="1:8" ht="30.75" thickBot="1" x14ac:dyDescent="0.3">
      <c r="A43" s="87"/>
      <c r="B43" s="90"/>
      <c r="C43" s="87"/>
      <c r="D43" s="87"/>
      <c r="E43" s="45" t="s">
        <v>33</v>
      </c>
      <c r="F43" s="61">
        <v>88030</v>
      </c>
      <c r="G43" s="30">
        <v>0</v>
      </c>
      <c r="H43" s="30">
        <v>0</v>
      </c>
    </row>
    <row r="44" spans="1:8" ht="63.75" thickBot="1" x14ac:dyDescent="0.3">
      <c r="A44" s="87"/>
      <c r="B44" s="90"/>
      <c r="C44" s="87"/>
      <c r="D44" s="87"/>
      <c r="E44" s="44" t="s">
        <v>34</v>
      </c>
      <c r="F44" s="61">
        <v>160670.12</v>
      </c>
      <c r="G44" s="5">
        <v>0</v>
      </c>
      <c r="H44" s="5">
        <v>0</v>
      </c>
    </row>
    <row r="45" spans="1:8" ht="48" thickBot="1" x14ac:dyDescent="0.3">
      <c r="A45" s="87"/>
      <c r="B45" s="90"/>
      <c r="C45" s="87"/>
      <c r="D45" s="87"/>
      <c r="E45" s="44" t="s">
        <v>35</v>
      </c>
      <c r="F45" s="61">
        <v>440000</v>
      </c>
      <c r="G45" s="5">
        <v>0</v>
      </c>
      <c r="H45" s="5">
        <v>0</v>
      </c>
    </row>
    <row r="46" spans="1:8" ht="48" thickBot="1" x14ac:dyDescent="0.3">
      <c r="A46" s="91"/>
      <c r="B46" s="88"/>
      <c r="C46" s="91"/>
      <c r="D46" s="91"/>
      <c r="E46" s="44" t="s">
        <v>36</v>
      </c>
      <c r="F46" s="38">
        <v>0</v>
      </c>
      <c r="G46" s="33">
        <v>0</v>
      </c>
      <c r="H46" s="33">
        <v>0</v>
      </c>
    </row>
    <row r="47" spans="1:8" ht="39.75" customHeight="1" thickBot="1" x14ac:dyDescent="0.3">
      <c r="A47" s="3">
        <v>8</v>
      </c>
      <c r="B47" s="3" t="s">
        <v>15</v>
      </c>
      <c r="C47" s="3">
        <v>244.24299999999999</v>
      </c>
      <c r="D47" s="3">
        <v>226.227</v>
      </c>
      <c r="E47" s="46" t="s">
        <v>37</v>
      </c>
      <c r="F47" s="76">
        <f>SUM(F48:F87)</f>
        <v>17822917.600000001</v>
      </c>
      <c r="G47" s="62">
        <f>SUM(G69,G70,G63,G72)</f>
        <v>106533.79</v>
      </c>
      <c r="H47" s="62">
        <f>SUM(H69,H70,H63,H80)</f>
        <v>313080</v>
      </c>
    </row>
    <row r="48" spans="1:8" ht="32.25" thickBot="1" x14ac:dyDescent="0.3">
      <c r="A48" s="89"/>
      <c r="B48" s="92"/>
      <c r="C48" s="92">
        <v>244</v>
      </c>
      <c r="D48" s="89"/>
      <c r="E48" s="46" t="s">
        <v>38</v>
      </c>
      <c r="F48" s="36">
        <v>646309.56000000006</v>
      </c>
      <c r="G48" s="33">
        <v>0</v>
      </c>
      <c r="H48" s="33">
        <v>0</v>
      </c>
    </row>
    <row r="49" spans="1:8" ht="32.25" thickBot="1" x14ac:dyDescent="0.3">
      <c r="A49" s="87"/>
      <c r="B49" s="90"/>
      <c r="C49" s="90"/>
      <c r="D49" s="87"/>
      <c r="E49" s="46" t="s">
        <v>39</v>
      </c>
      <c r="F49" s="36">
        <v>70200</v>
      </c>
      <c r="G49" s="33">
        <v>0</v>
      </c>
      <c r="H49" s="33">
        <v>0</v>
      </c>
    </row>
    <row r="50" spans="1:8" ht="63.75" thickBot="1" x14ac:dyDescent="0.3">
      <c r="A50" s="87"/>
      <c r="B50" s="90"/>
      <c r="C50" s="90"/>
      <c r="D50" s="87"/>
      <c r="E50" s="44" t="s">
        <v>40</v>
      </c>
      <c r="F50" s="61">
        <v>21700</v>
      </c>
      <c r="G50" s="33">
        <v>0</v>
      </c>
      <c r="H50" s="33">
        <v>0</v>
      </c>
    </row>
    <row r="51" spans="1:8" ht="79.5" thickBot="1" x14ac:dyDescent="0.3">
      <c r="A51" s="87"/>
      <c r="B51" s="90"/>
      <c r="C51" s="90"/>
      <c r="D51" s="87"/>
      <c r="E51" s="44" t="s">
        <v>41</v>
      </c>
      <c r="F51" s="61">
        <v>587615</v>
      </c>
      <c r="G51" s="5">
        <v>0</v>
      </c>
      <c r="H51" s="5">
        <v>0</v>
      </c>
    </row>
    <row r="52" spans="1:8" ht="16.5" thickBot="1" x14ac:dyDescent="0.3">
      <c r="A52" s="87"/>
      <c r="B52" s="90"/>
      <c r="C52" s="90"/>
      <c r="D52" s="87"/>
      <c r="E52" s="44" t="s">
        <v>42</v>
      </c>
      <c r="F52" s="61">
        <v>108000</v>
      </c>
      <c r="G52" s="33">
        <v>0</v>
      </c>
      <c r="H52" s="33">
        <v>0</v>
      </c>
    </row>
    <row r="53" spans="1:8" ht="32.25" thickBot="1" x14ac:dyDescent="0.3">
      <c r="A53" s="87"/>
      <c r="B53" s="90"/>
      <c r="C53" s="90"/>
      <c r="D53" s="87"/>
      <c r="E53" s="44" t="s">
        <v>43</v>
      </c>
      <c r="F53" s="61"/>
      <c r="G53" s="33">
        <v>0</v>
      </c>
      <c r="H53" s="33">
        <v>0</v>
      </c>
    </row>
    <row r="54" spans="1:8" ht="95.25" thickBot="1" x14ac:dyDescent="0.3">
      <c r="A54" s="87"/>
      <c r="B54" s="90"/>
      <c r="C54" s="90"/>
      <c r="D54" s="87"/>
      <c r="E54" s="44" t="s">
        <v>44</v>
      </c>
      <c r="F54" s="61">
        <v>62450</v>
      </c>
      <c r="G54" s="33">
        <v>0</v>
      </c>
      <c r="H54" s="33">
        <v>0</v>
      </c>
    </row>
    <row r="55" spans="1:8" ht="79.5" thickBot="1" x14ac:dyDescent="0.3">
      <c r="A55" s="87"/>
      <c r="B55" s="90"/>
      <c r="C55" s="90"/>
      <c r="D55" s="87"/>
      <c r="E55" s="44" t="s">
        <v>45</v>
      </c>
      <c r="F55" s="61">
        <v>78000</v>
      </c>
      <c r="G55" s="33">
        <v>0</v>
      </c>
      <c r="H55" s="33">
        <v>0</v>
      </c>
    </row>
    <row r="56" spans="1:8" ht="79.5" thickBot="1" x14ac:dyDescent="0.3">
      <c r="A56" s="87"/>
      <c r="B56" s="90"/>
      <c r="C56" s="90"/>
      <c r="D56" s="87"/>
      <c r="E56" s="44" t="s">
        <v>46</v>
      </c>
      <c r="F56" s="61">
        <v>398840</v>
      </c>
      <c r="G56" s="33">
        <v>0</v>
      </c>
      <c r="H56" s="33">
        <v>0</v>
      </c>
    </row>
    <row r="57" spans="1:8" ht="16.5" thickBot="1" x14ac:dyDescent="0.3">
      <c r="A57" s="87"/>
      <c r="B57" s="90"/>
      <c r="C57" s="90"/>
      <c r="D57" s="87"/>
      <c r="E57" s="44" t="s">
        <v>47</v>
      </c>
      <c r="F57" s="61">
        <v>20000</v>
      </c>
      <c r="G57" s="33">
        <v>0</v>
      </c>
      <c r="H57" s="33">
        <v>0</v>
      </c>
    </row>
    <row r="58" spans="1:8" ht="0.75" customHeight="1" thickBot="1" x14ac:dyDescent="0.3">
      <c r="A58" s="87"/>
      <c r="B58" s="90"/>
      <c r="C58" s="90"/>
      <c r="D58" s="87"/>
      <c r="E58" s="44" t="s">
        <v>48</v>
      </c>
      <c r="F58" s="61">
        <v>35000</v>
      </c>
      <c r="G58" s="33"/>
      <c r="H58" s="33"/>
    </row>
    <row r="59" spans="1:8" ht="32.25" thickBot="1" x14ac:dyDescent="0.3">
      <c r="A59" s="87"/>
      <c r="B59" s="90"/>
      <c r="C59" s="90"/>
      <c r="D59" s="87"/>
      <c r="E59" s="44" t="s">
        <v>49</v>
      </c>
      <c r="F59" s="61">
        <v>30000</v>
      </c>
      <c r="G59" s="33">
        <v>0</v>
      </c>
      <c r="H59" s="33">
        <v>0</v>
      </c>
    </row>
    <row r="60" spans="1:8" ht="32.25" thickBot="1" x14ac:dyDescent="0.3">
      <c r="A60" s="87"/>
      <c r="B60" s="90"/>
      <c r="C60" s="90"/>
      <c r="D60" s="87"/>
      <c r="E60" s="44" t="s">
        <v>50</v>
      </c>
      <c r="F60" s="61">
        <v>50000</v>
      </c>
      <c r="G60" s="33">
        <v>0</v>
      </c>
      <c r="H60" s="33">
        <v>0</v>
      </c>
    </row>
    <row r="61" spans="1:8" ht="63.75" thickBot="1" x14ac:dyDescent="0.3">
      <c r="A61" s="87"/>
      <c r="B61" s="90"/>
      <c r="C61" s="90"/>
      <c r="D61" s="87"/>
      <c r="E61" s="44" t="s">
        <v>51</v>
      </c>
      <c r="F61" s="61">
        <v>476308.68</v>
      </c>
      <c r="G61" s="33">
        <v>0</v>
      </c>
      <c r="H61" s="33">
        <v>0</v>
      </c>
    </row>
    <row r="62" spans="1:8" ht="79.5" thickBot="1" x14ac:dyDescent="0.3">
      <c r="A62" s="87"/>
      <c r="B62" s="90"/>
      <c r="C62" s="90"/>
      <c r="D62" s="87"/>
      <c r="E62" s="44" t="s">
        <v>52</v>
      </c>
      <c r="F62" s="61">
        <v>801837</v>
      </c>
      <c r="G62" s="33">
        <v>0</v>
      </c>
      <c r="H62" s="33">
        <v>0</v>
      </c>
    </row>
    <row r="63" spans="1:8" ht="60.75" thickBot="1" x14ac:dyDescent="0.3">
      <c r="A63" s="87"/>
      <c r="B63" s="90"/>
      <c r="C63" s="90"/>
      <c r="D63" s="87"/>
      <c r="E63" s="45" t="s">
        <v>53</v>
      </c>
      <c r="F63" s="61">
        <v>265400</v>
      </c>
      <c r="G63" s="33"/>
      <c r="H63" s="33">
        <v>0</v>
      </c>
    </row>
    <row r="64" spans="1:8" ht="45.75" thickBot="1" x14ac:dyDescent="0.3">
      <c r="A64" s="87"/>
      <c r="B64" s="90"/>
      <c r="C64" s="90"/>
      <c r="D64" s="87"/>
      <c r="E64" s="27" t="s">
        <v>54</v>
      </c>
      <c r="F64" s="61">
        <v>200000</v>
      </c>
      <c r="G64" s="33">
        <v>0</v>
      </c>
      <c r="H64" s="33">
        <v>0</v>
      </c>
    </row>
    <row r="65" spans="1:8" ht="45.75" thickBot="1" x14ac:dyDescent="0.3">
      <c r="A65" s="87"/>
      <c r="B65" s="90"/>
      <c r="C65" s="90"/>
      <c r="D65" s="87"/>
      <c r="E65" s="27" t="s">
        <v>104</v>
      </c>
      <c r="F65" s="61">
        <v>848711</v>
      </c>
      <c r="G65" s="5"/>
      <c r="H65" s="5">
        <v>0</v>
      </c>
    </row>
    <row r="66" spans="1:8" ht="30.75" thickBot="1" x14ac:dyDescent="0.3">
      <c r="A66" s="87"/>
      <c r="B66" s="90"/>
      <c r="C66" s="90"/>
      <c r="D66" s="87"/>
      <c r="E66" s="27" t="s">
        <v>55</v>
      </c>
      <c r="F66" s="61">
        <v>98010</v>
      </c>
      <c r="G66" s="33">
        <v>0</v>
      </c>
      <c r="H66" s="33">
        <v>0</v>
      </c>
    </row>
    <row r="67" spans="1:8" ht="16.5" thickBot="1" x14ac:dyDescent="0.3">
      <c r="A67" s="87"/>
      <c r="B67" s="90"/>
      <c r="C67" s="90"/>
      <c r="D67" s="87"/>
      <c r="E67" s="27" t="s">
        <v>111</v>
      </c>
      <c r="F67" s="61">
        <v>1238700.42</v>
      </c>
      <c r="G67" s="33">
        <v>0</v>
      </c>
      <c r="H67" s="33">
        <v>0</v>
      </c>
    </row>
    <row r="68" spans="1:8" ht="16.5" thickBot="1" x14ac:dyDescent="0.3">
      <c r="A68" s="87"/>
      <c r="B68" s="90"/>
      <c r="C68" s="90"/>
      <c r="D68" s="87"/>
      <c r="E68" s="45" t="s">
        <v>56</v>
      </c>
      <c r="F68" s="61">
        <v>146238</v>
      </c>
      <c r="G68" s="5">
        <v>0</v>
      </c>
      <c r="H68" s="5">
        <v>0</v>
      </c>
    </row>
    <row r="69" spans="1:8" ht="45.75" thickBot="1" x14ac:dyDescent="0.3">
      <c r="A69" s="87"/>
      <c r="B69" s="90"/>
      <c r="C69" s="90"/>
      <c r="D69" s="87"/>
      <c r="E69" s="43" t="s">
        <v>57</v>
      </c>
      <c r="F69" s="36">
        <v>252504.65</v>
      </c>
      <c r="G69" s="33"/>
      <c r="H69" s="33">
        <v>0</v>
      </c>
    </row>
    <row r="70" spans="1:8" ht="45.75" thickBot="1" x14ac:dyDescent="0.3">
      <c r="A70" s="87"/>
      <c r="B70" s="90"/>
      <c r="C70" s="90"/>
      <c r="D70" s="87"/>
      <c r="E70" s="27" t="s">
        <v>58</v>
      </c>
      <c r="F70" s="61">
        <v>9643118.7300000004</v>
      </c>
      <c r="G70" s="33"/>
      <c r="H70" s="33">
        <v>0</v>
      </c>
    </row>
    <row r="71" spans="1:8" ht="75.75" thickBot="1" x14ac:dyDescent="0.3">
      <c r="A71" s="87"/>
      <c r="B71" s="90"/>
      <c r="C71" s="90"/>
      <c r="D71" s="87"/>
      <c r="E71" s="43" t="s">
        <v>59</v>
      </c>
      <c r="F71" s="36">
        <v>722556.62</v>
      </c>
      <c r="G71" s="5">
        <v>0</v>
      </c>
      <c r="H71" s="5">
        <v>0</v>
      </c>
    </row>
    <row r="72" spans="1:8" ht="16.5" thickBot="1" x14ac:dyDescent="0.3">
      <c r="A72" s="87"/>
      <c r="B72" s="90"/>
      <c r="C72" s="90"/>
      <c r="D72" s="87"/>
      <c r="E72" s="27" t="s">
        <v>110</v>
      </c>
      <c r="F72" s="61">
        <v>374363.45</v>
      </c>
      <c r="G72" s="5">
        <v>106533.79</v>
      </c>
      <c r="H72" s="5">
        <v>0</v>
      </c>
    </row>
    <row r="73" spans="1:8" ht="45.75" thickBot="1" x14ac:dyDescent="0.3">
      <c r="A73" s="87"/>
      <c r="B73" s="90"/>
      <c r="C73" s="90"/>
      <c r="D73" s="87"/>
      <c r="E73" s="43" t="s">
        <v>60</v>
      </c>
      <c r="F73" s="36">
        <v>86701</v>
      </c>
      <c r="G73" s="33">
        <v>0</v>
      </c>
      <c r="H73" s="33">
        <v>0</v>
      </c>
    </row>
    <row r="74" spans="1:8" ht="45.75" thickBot="1" x14ac:dyDescent="0.3">
      <c r="A74" s="87"/>
      <c r="B74" s="90"/>
      <c r="C74" s="90"/>
      <c r="D74" s="87"/>
      <c r="E74" s="43" t="s">
        <v>61</v>
      </c>
      <c r="F74" s="36">
        <v>21156</v>
      </c>
      <c r="G74" s="33">
        <v>0</v>
      </c>
      <c r="H74" s="33">
        <v>0</v>
      </c>
    </row>
    <row r="75" spans="1:8" ht="16.5" thickBot="1" x14ac:dyDescent="0.3">
      <c r="A75" s="87"/>
      <c r="B75" s="90"/>
      <c r="C75" s="90"/>
      <c r="D75" s="87"/>
      <c r="E75" s="43" t="s">
        <v>62</v>
      </c>
      <c r="F75" s="36">
        <v>11850</v>
      </c>
      <c r="G75" s="33">
        <v>0</v>
      </c>
      <c r="H75" s="33">
        <v>0</v>
      </c>
    </row>
    <row r="76" spans="1:8" ht="45.75" customHeight="1" thickBot="1" x14ac:dyDescent="0.3">
      <c r="A76" s="87"/>
      <c r="B76" s="90"/>
      <c r="C76" s="90"/>
      <c r="D76" s="87"/>
      <c r="E76" s="43" t="s">
        <v>63</v>
      </c>
      <c r="F76" s="36">
        <v>72860</v>
      </c>
      <c r="G76" s="34">
        <v>0</v>
      </c>
      <c r="H76" s="34">
        <v>0</v>
      </c>
    </row>
    <row r="77" spans="1:8" ht="16.5" thickBot="1" x14ac:dyDescent="0.3">
      <c r="A77" s="87"/>
      <c r="B77" s="90"/>
      <c r="C77" s="90"/>
      <c r="D77" s="87"/>
      <c r="E77" s="27" t="s">
        <v>64</v>
      </c>
      <c r="F77" s="61">
        <v>14500</v>
      </c>
      <c r="G77" s="34">
        <v>0</v>
      </c>
      <c r="H77" s="38">
        <v>0</v>
      </c>
    </row>
    <row r="78" spans="1:8" ht="30.75" customHeight="1" thickBot="1" x14ac:dyDescent="0.3">
      <c r="A78" s="87"/>
      <c r="B78" s="90"/>
      <c r="C78" s="90"/>
      <c r="D78" s="87"/>
      <c r="E78" s="27" t="s">
        <v>65</v>
      </c>
      <c r="F78" s="61">
        <v>3050</v>
      </c>
      <c r="G78" s="31">
        <v>0</v>
      </c>
      <c r="H78" s="31">
        <v>0</v>
      </c>
    </row>
    <row r="79" spans="1:8" ht="48.75" customHeight="1" thickBot="1" x14ac:dyDescent="0.3">
      <c r="A79" s="87"/>
      <c r="B79" s="90"/>
      <c r="C79" s="90"/>
      <c r="D79" s="87"/>
      <c r="E79" s="44" t="s">
        <v>98</v>
      </c>
      <c r="F79" s="61">
        <v>335000</v>
      </c>
      <c r="G79" s="59">
        <v>0</v>
      </c>
      <c r="H79" s="34">
        <v>0</v>
      </c>
    </row>
    <row r="80" spans="1:8" ht="63.75" customHeight="1" thickBot="1" x14ac:dyDescent="0.3">
      <c r="A80" s="87"/>
      <c r="B80" s="90"/>
      <c r="C80" s="90"/>
      <c r="D80" s="87"/>
      <c r="E80" s="56" t="s">
        <v>112</v>
      </c>
      <c r="F80" s="35"/>
      <c r="G80" s="59"/>
      <c r="H80" s="38">
        <v>313080</v>
      </c>
    </row>
    <row r="81" spans="1:10" ht="16.5" thickBot="1" x14ac:dyDescent="0.3">
      <c r="A81" s="91"/>
      <c r="B81" s="88"/>
      <c r="C81" s="93"/>
      <c r="D81" s="91"/>
      <c r="E81" s="27" t="s">
        <v>66</v>
      </c>
      <c r="F81" s="64">
        <v>67800</v>
      </c>
      <c r="G81" s="35"/>
      <c r="H81" s="60"/>
    </row>
    <row r="82" spans="1:10" ht="45.75" customHeight="1" thickBot="1" x14ac:dyDescent="0.3">
      <c r="A82" s="89">
        <v>9</v>
      </c>
      <c r="B82" s="131" t="s">
        <v>67</v>
      </c>
      <c r="C82" s="125">
        <v>321</v>
      </c>
      <c r="D82" s="6">
        <v>296</v>
      </c>
      <c r="E82" s="26" t="s">
        <v>68</v>
      </c>
      <c r="F82" s="34">
        <v>0</v>
      </c>
      <c r="G82" s="79"/>
      <c r="H82" s="79">
        <v>0</v>
      </c>
    </row>
    <row r="83" spans="1:10" ht="16.5" thickBot="1" x14ac:dyDescent="0.3">
      <c r="A83" s="90"/>
      <c r="B83" s="132"/>
      <c r="C83" s="126"/>
      <c r="D83" s="128">
        <v>263.26400000000001</v>
      </c>
      <c r="E83" s="26"/>
      <c r="F83" s="80"/>
      <c r="G83" s="30"/>
      <c r="H83" s="30"/>
    </row>
    <row r="84" spans="1:10" ht="52.5" customHeight="1" thickBot="1" x14ac:dyDescent="0.3">
      <c r="A84" s="90"/>
      <c r="B84" s="133"/>
      <c r="C84" s="127"/>
      <c r="D84" s="129"/>
      <c r="E84" s="21" t="s">
        <v>69</v>
      </c>
      <c r="F84" s="34">
        <v>24708.59</v>
      </c>
      <c r="G84" s="30">
        <v>3478.77</v>
      </c>
      <c r="H84" s="30">
        <v>0</v>
      </c>
    </row>
    <row r="85" spans="1:10" ht="52.5" customHeight="1" thickBot="1" x14ac:dyDescent="0.3">
      <c r="A85" s="19">
        <v>10</v>
      </c>
      <c r="B85" s="21"/>
      <c r="C85" s="25">
        <v>340</v>
      </c>
      <c r="D85" s="22">
        <v>262.29599999999999</v>
      </c>
      <c r="E85" s="21" t="s">
        <v>91</v>
      </c>
      <c r="F85" s="34">
        <v>0</v>
      </c>
      <c r="G85" s="30">
        <v>0</v>
      </c>
      <c r="H85" s="30">
        <v>81967338</v>
      </c>
    </row>
    <row r="86" spans="1:10" ht="52.5" customHeight="1" thickBot="1" x14ac:dyDescent="0.3">
      <c r="A86" s="54"/>
      <c r="B86" s="21"/>
      <c r="C86" s="57">
        <v>360</v>
      </c>
      <c r="D86" s="22">
        <v>296</v>
      </c>
      <c r="E86" s="21" t="s">
        <v>111</v>
      </c>
      <c r="F86" s="34">
        <v>577.23</v>
      </c>
      <c r="G86" s="30"/>
      <c r="H86" s="30"/>
    </row>
    <row r="87" spans="1:10" ht="45.75" thickBot="1" x14ac:dyDescent="0.3">
      <c r="A87" s="54">
        <v>11</v>
      </c>
      <c r="B87" s="24"/>
      <c r="C87" s="83">
        <v>244</v>
      </c>
      <c r="D87" s="16">
        <v>227</v>
      </c>
      <c r="E87" s="27" t="s">
        <v>99</v>
      </c>
      <c r="F87" s="36">
        <v>8851.67</v>
      </c>
      <c r="G87" s="30">
        <v>0</v>
      </c>
      <c r="H87" s="30">
        <v>0</v>
      </c>
    </row>
    <row r="88" spans="1:10" x14ac:dyDescent="0.25">
      <c r="A88" s="89">
        <v>12</v>
      </c>
      <c r="B88" s="89" t="s">
        <v>70</v>
      </c>
      <c r="C88" s="130"/>
      <c r="D88" s="89">
        <v>290</v>
      </c>
      <c r="E88" s="101" t="s">
        <v>70</v>
      </c>
      <c r="F88" s="105">
        <f>SUM(F90:F100)</f>
        <v>286391.58999999997</v>
      </c>
      <c r="G88" s="96">
        <v>0</v>
      </c>
      <c r="H88" s="96">
        <v>0</v>
      </c>
    </row>
    <row r="89" spans="1:10" ht="15.75" thickBot="1" x14ac:dyDescent="0.3">
      <c r="A89" s="87"/>
      <c r="B89" s="91"/>
      <c r="C89" s="91"/>
      <c r="D89" s="91"/>
      <c r="E89" s="102"/>
      <c r="F89" s="106"/>
      <c r="G89" s="97"/>
      <c r="H89" s="97"/>
    </row>
    <row r="90" spans="1:10" ht="30.75" thickBot="1" x14ac:dyDescent="0.3">
      <c r="A90" s="90"/>
      <c r="B90" s="2" t="s">
        <v>71</v>
      </c>
      <c r="C90" s="2">
        <v>831</v>
      </c>
      <c r="D90" s="2">
        <v>293.29700000000003</v>
      </c>
      <c r="E90" s="47" t="s">
        <v>70</v>
      </c>
      <c r="F90" s="77">
        <v>125857.64</v>
      </c>
      <c r="G90" s="30">
        <v>0</v>
      </c>
      <c r="H90" s="30">
        <v>0</v>
      </c>
    </row>
    <row r="91" spans="1:10" ht="16.5" thickBot="1" x14ac:dyDescent="0.3">
      <c r="A91" s="90"/>
      <c r="B91" s="3" t="s">
        <v>11</v>
      </c>
      <c r="C91" s="2"/>
      <c r="D91" s="7">
        <v>290</v>
      </c>
      <c r="E91" s="28" t="s">
        <v>70</v>
      </c>
      <c r="F91" s="71">
        <v>0</v>
      </c>
      <c r="G91" s="30">
        <v>0</v>
      </c>
      <c r="H91" s="30">
        <v>0</v>
      </c>
    </row>
    <row r="92" spans="1:10" ht="16.5" thickBot="1" x14ac:dyDescent="0.3">
      <c r="A92" s="90"/>
      <c r="B92" s="18"/>
      <c r="C92" s="2"/>
      <c r="D92" s="7">
        <v>297</v>
      </c>
      <c r="E92" s="23"/>
      <c r="F92" s="71"/>
      <c r="G92" s="30">
        <v>0</v>
      </c>
      <c r="H92" s="30">
        <v>0</v>
      </c>
    </row>
    <row r="93" spans="1:10" ht="79.5" thickBot="1" x14ac:dyDescent="0.3">
      <c r="A93" s="90"/>
      <c r="B93" s="20" t="s">
        <v>72</v>
      </c>
      <c r="C93" s="2">
        <v>852</v>
      </c>
      <c r="D93" s="2">
        <v>291</v>
      </c>
      <c r="E93" s="44" t="s">
        <v>70</v>
      </c>
      <c r="F93" s="73">
        <v>76678.45</v>
      </c>
      <c r="G93" s="37">
        <v>0</v>
      </c>
      <c r="H93" s="37">
        <v>0</v>
      </c>
    </row>
    <row r="94" spans="1:10" ht="30.75" thickBot="1" x14ac:dyDescent="0.3">
      <c r="A94" s="90"/>
      <c r="B94" s="2" t="s">
        <v>73</v>
      </c>
      <c r="C94" s="2">
        <v>853</v>
      </c>
      <c r="D94" s="2">
        <v>291</v>
      </c>
      <c r="E94" s="44" t="s">
        <v>74</v>
      </c>
      <c r="F94" s="71">
        <v>0.21</v>
      </c>
      <c r="G94" s="30">
        <v>0</v>
      </c>
      <c r="H94" s="30">
        <v>0</v>
      </c>
    </row>
    <row r="95" spans="1:10" ht="15.75" customHeight="1" thickBot="1" x14ac:dyDescent="0.3">
      <c r="A95" s="90"/>
      <c r="B95" s="2"/>
      <c r="C95" s="2"/>
      <c r="D95" s="2">
        <v>292.29599999999999</v>
      </c>
      <c r="E95" s="44"/>
      <c r="F95" s="71">
        <v>16720.29</v>
      </c>
      <c r="G95" s="30"/>
      <c r="H95" s="30"/>
      <c r="J95" s="65"/>
    </row>
    <row r="96" spans="1:10" ht="16.5" hidden="1" customHeight="1" thickBot="1" x14ac:dyDescent="0.3">
      <c r="A96" s="90"/>
      <c r="B96" s="2"/>
      <c r="C96" s="2"/>
      <c r="D96" s="2">
        <v>293</v>
      </c>
      <c r="E96" s="44"/>
      <c r="F96" s="71">
        <v>0</v>
      </c>
      <c r="G96" s="30">
        <v>0</v>
      </c>
      <c r="H96" s="30">
        <v>0</v>
      </c>
    </row>
    <row r="97" spans="1:8" ht="16.5" hidden="1" customHeight="1" thickBot="1" x14ac:dyDescent="0.3">
      <c r="A97" s="90"/>
      <c r="B97" s="2"/>
      <c r="C97" s="2"/>
      <c r="D97" s="2">
        <v>295</v>
      </c>
      <c r="E97" s="44"/>
      <c r="F97" s="71">
        <v>0</v>
      </c>
      <c r="G97" s="30"/>
      <c r="H97" s="30"/>
    </row>
    <row r="98" spans="1:8" ht="16.5" thickBot="1" x14ac:dyDescent="0.3">
      <c r="A98" s="90"/>
      <c r="B98" s="2"/>
      <c r="C98" s="2"/>
      <c r="D98" s="2">
        <v>297.52999999999997</v>
      </c>
      <c r="E98" s="44" t="s">
        <v>100</v>
      </c>
      <c r="F98" s="71">
        <v>35000</v>
      </c>
      <c r="G98" s="32"/>
      <c r="H98" s="30"/>
    </row>
    <row r="99" spans="1:8" ht="16.5" hidden="1" customHeight="1" thickBot="1" x14ac:dyDescent="0.3">
      <c r="A99" s="90"/>
      <c r="B99" s="2"/>
      <c r="C99" s="2"/>
      <c r="D99" s="2">
        <v>296</v>
      </c>
      <c r="E99" s="44" t="s">
        <v>101</v>
      </c>
      <c r="F99" s="78"/>
      <c r="G99" s="33"/>
      <c r="H99" s="33"/>
    </row>
    <row r="100" spans="1:8" ht="45.75" thickBot="1" x14ac:dyDescent="0.3">
      <c r="A100" s="88"/>
      <c r="B100" s="2" t="s">
        <v>75</v>
      </c>
      <c r="C100" s="2">
        <v>851</v>
      </c>
      <c r="D100" s="2">
        <v>291</v>
      </c>
      <c r="E100" s="44" t="s">
        <v>76</v>
      </c>
      <c r="F100" s="77">
        <v>32135</v>
      </c>
      <c r="G100" s="81">
        <v>3558660</v>
      </c>
      <c r="H100" s="30">
        <v>0</v>
      </c>
    </row>
    <row r="101" spans="1:8" ht="45" customHeight="1" thickBot="1" x14ac:dyDescent="0.3">
      <c r="A101" s="18">
        <v>13</v>
      </c>
      <c r="B101" s="3" t="s">
        <v>15</v>
      </c>
      <c r="C101" s="2">
        <v>244</v>
      </c>
      <c r="D101" s="2">
        <v>310</v>
      </c>
      <c r="E101" s="43" t="s">
        <v>77</v>
      </c>
      <c r="F101" s="77">
        <v>2625483.15</v>
      </c>
      <c r="G101" s="30">
        <v>428050</v>
      </c>
      <c r="H101" s="82">
        <v>57348481.600000001</v>
      </c>
    </row>
    <row r="102" spans="1:8" ht="45.75" thickBot="1" x14ac:dyDescent="0.3">
      <c r="A102" s="8">
        <v>14</v>
      </c>
      <c r="B102" s="9" t="s">
        <v>15</v>
      </c>
      <c r="C102" s="9">
        <v>244</v>
      </c>
      <c r="D102" s="10">
        <v>340</v>
      </c>
      <c r="E102" s="27" t="s">
        <v>78</v>
      </c>
      <c r="F102" s="73">
        <f>SUM(F103:F116)</f>
        <v>8167764.0600000005</v>
      </c>
      <c r="G102" s="73">
        <f t="shared" ref="G102:H102" si="0">SUM(G103:G116)</f>
        <v>56051.02</v>
      </c>
      <c r="H102" s="73">
        <f t="shared" si="0"/>
        <v>2567486</v>
      </c>
    </row>
    <row r="103" spans="1:8" ht="16.5" thickBot="1" x14ac:dyDescent="0.3">
      <c r="A103" s="89"/>
      <c r="B103" s="92"/>
      <c r="C103" s="92"/>
      <c r="D103" s="92"/>
      <c r="E103" s="27" t="s">
        <v>79</v>
      </c>
      <c r="F103" s="61">
        <v>117288</v>
      </c>
      <c r="G103" s="33"/>
      <c r="H103" s="33">
        <v>0</v>
      </c>
    </row>
    <row r="104" spans="1:8" ht="16.5" thickBot="1" x14ac:dyDescent="0.3">
      <c r="A104" s="87"/>
      <c r="B104" s="90"/>
      <c r="C104" s="90"/>
      <c r="D104" s="90"/>
      <c r="E104" s="27" t="s">
        <v>80</v>
      </c>
      <c r="F104" s="38">
        <v>316542</v>
      </c>
      <c r="G104" s="30">
        <v>0</v>
      </c>
      <c r="H104" s="33">
        <v>0</v>
      </c>
    </row>
    <row r="105" spans="1:8" ht="30.75" thickBot="1" x14ac:dyDescent="0.3">
      <c r="A105" s="87"/>
      <c r="B105" s="90"/>
      <c r="C105" s="90"/>
      <c r="D105" s="90"/>
      <c r="E105" s="27" t="s">
        <v>107</v>
      </c>
      <c r="F105" s="50">
        <v>251701</v>
      </c>
      <c r="G105" s="33">
        <v>0</v>
      </c>
      <c r="H105" s="33">
        <v>0</v>
      </c>
    </row>
    <row r="106" spans="1:8" ht="30.75" thickBot="1" x14ac:dyDescent="0.3">
      <c r="A106" s="87"/>
      <c r="B106" s="90"/>
      <c r="C106" s="90"/>
      <c r="D106" s="90"/>
      <c r="E106" s="27" t="s">
        <v>81</v>
      </c>
      <c r="F106" s="61"/>
      <c r="G106" s="33">
        <v>0</v>
      </c>
      <c r="H106" s="33">
        <v>0</v>
      </c>
    </row>
    <row r="107" spans="1:8" ht="30.75" thickBot="1" x14ac:dyDescent="0.3">
      <c r="A107" s="87"/>
      <c r="B107" s="90"/>
      <c r="C107" s="90"/>
      <c r="D107" s="90"/>
      <c r="E107" s="27" t="s">
        <v>82</v>
      </c>
      <c r="F107" s="50">
        <v>1149971.52</v>
      </c>
      <c r="G107" s="33">
        <v>0</v>
      </c>
      <c r="H107" s="33">
        <v>0</v>
      </c>
    </row>
    <row r="108" spans="1:8" ht="16.5" thickBot="1" x14ac:dyDescent="0.3">
      <c r="A108" s="87"/>
      <c r="B108" s="90"/>
      <c r="C108" s="90"/>
      <c r="D108" s="90"/>
      <c r="E108" s="27" t="s">
        <v>83</v>
      </c>
      <c r="F108" s="61">
        <v>422538</v>
      </c>
      <c r="G108" s="33">
        <v>0</v>
      </c>
      <c r="H108" s="33">
        <v>0</v>
      </c>
    </row>
    <row r="109" spans="1:8" ht="16.5" thickBot="1" x14ac:dyDescent="0.3">
      <c r="A109" s="87"/>
      <c r="B109" s="90"/>
      <c r="C109" s="90"/>
      <c r="D109" s="90"/>
      <c r="E109" s="27" t="s">
        <v>84</v>
      </c>
      <c r="F109" s="61">
        <v>2539256.46</v>
      </c>
      <c r="G109" s="33">
        <v>56051.02</v>
      </c>
      <c r="H109" s="33">
        <v>0</v>
      </c>
    </row>
    <row r="110" spans="1:8" ht="16.5" thickBot="1" x14ac:dyDescent="0.3">
      <c r="A110" s="87"/>
      <c r="B110" s="90"/>
      <c r="C110" s="90"/>
      <c r="D110" s="90"/>
      <c r="E110" s="27" t="s">
        <v>85</v>
      </c>
      <c r="F110" s="61">
        <v>605450</v>
      </c>
      <c r="G110" s="33">
        <v>0</v>
      </c>
      <c r="H110" s="33">
        <v>0</v>
      </c>
    </row>
    <row r="111" spans="1:8" ht="30.75" thickBot="1" x14ac:dyDescent="0.3">
      <c r="A111" s="87"/>
      <c r="B111" s="90"/>
      <c r="C111" s="90"/>
      <c r="D111" s="90"/>
      <c r="E111" s="27" t="s">
        <v>108</v>
      </c>
      <c r="F111" s="61">
        <v>12000</v>
      </c>
      <c r="G111" s="33">
        <v>0</v>
      </c>
      <c r="H111" s="33">
        <v>2226181</v>
      </c>
    </row>
    <row r="112" spans="1:8" ht="16.5" thickBot="1" x14ac:dyDescent="0.3">
      <c r="A112" s="87"/>
      <c r="B112" s="90"/>
      <c r="C112" s="90"/>
      <c r="D112" s="90"/>
      <c r="E112" s="27" t="s">
        <v>86</v>
      </c>
      <c r="F112" s="66">
        <v>244166.25</v>
      </c>
      <c r="G112" s="33">
        <v>0</v>
      </c>
      <c r="H112" s="33">
        <v>0</v>
      </c>
    </row>
    <row r="113" spans="1:8" ht="30.75" thickBot="1" x14ac:dyDescent="0.3">
      <c r="A113" s="87"/>
      <c r="B113" s="90"/>
      <c r="C113" s="90"/>
      <c r="D113" s="90"/>
      <c r="E113" s="27" t="s">
        <v>87</v>
      </c>
      <c r="F113" s="66">
        <v>662662.63</v>
      </c>
      <c r="G113" s="33">
        <v>0</v>
      </c>
      <c r="H113" s="33">
        <v>341305</v>
      </c>
    </row>
    <row r="114" spans="1:8" ht="30.75" thickBot="1" x14ac:dyDescent="0.3">
      <c r="A114" s="87"/>
      <c r="B114" s="90"/>
      <c r="C114" s="90"/>
      <c r="D114" s="90"/>
      <c r="E114" s="27" t="s">
        <v>88</v>
      </c>
      <c r="F114" s="38">
        <v>1342000</v>
      </c>
      <c r="G114" s="33">
        <v>0</v>
      </c>
      <c r="H114" s="33">
        <v>0</v>
      </c>
    </row>
    <row r="115" spans="1:8" ht="16.5" thickBot="1" x14ac:dyDescent="0.3">
      <c r="A115" s="87"/>
      <c r="B115" s="90"/>
      <c r="C115" s="90"/>
      <c r="D115" s="90"/>
      <c r="E115" s="27" t="s">
        <v>89</v>
      </c>
      <c r="F115" s="38">
        <v>29266</v>
      </c>
      <c r="G115" s="33">
        <v>0</v>
      </c>
      <c r="H115" s="33">
        <v>0</v>
      </c>
    </row>
    <row r="116" spans="1:8" ht="63.75" thickBot="1" x14ac:dyDescent="0.3">
      <c r="A116" s="91"/>
      <c r="B116" s="88"/>
      <c r="C116" s="88"/>
      <c r="D116" s="88"/>
      <c r="E116" s="44" t="s">
        <v>102</v>
      </c>
      <c r="F116" s="38">
        <v>474922.2</v>
      </c>
      <c r="G116" s="33">
        <v>0</v>
      </c>
      <c r="H116" s="33">
        <v>0</v>
      </c>
    </row>
    <row r="117" spans="1:8" ht="0.75" customHeight="1" thickBot="1" x14ac:dyDescent="0.3">
      <c r="A117" s="18"/>
      <c r="B117" s="7"/>
      <c r="C117" s="7"/>
      <c r="D117" s="7"/>
      <c r="E117" s="48"/>
      <c r="F117" s="71"/>
      <c r="G117" s="71"/>
      <c r="H117" s="71"/>
    </row>
    <row r="118" spans="1:8" ht="16.5" thickBot="1" x14ac:dyDescent="0.3">
      <c r="A118" s="11"/>
      <c r="B118" s="84" t="s">
        <v>90</v>
      </c>
      <c r="C118" s="85"/>
      <c r="D118" s="85"/>
      <c r="E118" s="86"/>
      <c r="F118" s="60">
        <f>SUM(F9,F16,F21,F20,F23,F24,F25,F26,F47,F82,F84,F88,F86,F101,F102,F117)</f>
        <v>84366508.300000012</v>
      </c>
      <c r="G118" s="32">
        <f>SUM(G102,G101,G100,G84,G82,G9,G16,G21,G25,G47)</f>
        <v>167278000</v>
      </c>
      <c r="H118" s="32">
        <f>SUM(H9,H21,H26,H85,H101,H102,H47)</f>
        <v>201967338</v>
      </c>
    </row>
  </sheetData>
  <mergeCells count="59">
    <mergeCell ref="A82:A84"/>
    <mergeCell ref="A88:A100"/>
    <mergeCell ref="B103:B116"/>
    <mergeCell ref="C103:C116"/>
    <mergeCell ref="D103:D116"/>
    <mergeCell ref="B26:B28"/>
    <mergeCell ref="D26:D28"/>
    <mergeCell ref="C82:C84"/>
    <mergeCell ref="D83:D84"/>
    <mergeCell ref="B88:B89"/>
    <mergeCell ref="C88:C89"/>
    <mergeCell ref="D88:D89"/>
    <mergeCell ref="B82:B84"/>
    <mergeCell ref="C26:C27"/>
    <mergeCell ref="H9:H10"/>
    <mergeCell ref="H28:H30"/>
    <mergeCell ref="G7:G8"/>
    <mergeCell ref="G9:G10"/>
    <mergeCell ref="G28:G30"/>
    <mergeCell ref="G21:G22"/>
    <mergeCell ref="H21:H22"/>
    <mergeCell ref="A7:A8"/>
    <mergeCell ref="B7:B8"/>
    <mergeCell ref="D7:E7"/>
    <mergeCell ref="F7:F8"/>
    <mergeCell ref="A2:H5"/>
    <mergeCell ref="H7:H8"/>
    <mergeCell ref="G88:G89"/>
    <mergeCell ref="H88:H89"/>
    <mergeCell ref="F9:F10"/>
    <mergeCell ref="E9:E10"/>
    <mergeCell ref="D9:D10"/>
    <mergeCell ref="H39:H40"/>
    <mergeCell ref="E21:E22"/>
    <mergeCell ref="F21:F22"/>
    <mergeCell ref="E88:E89"/>
    <mergeCell ref="F88:F89"/>
    <mergeCell ref="G39:G40"/>
    <mergeCell ref="F39:F40"/>
    <mergeCell ref="D48:D81"/>
    <mergeCell ref="D29:D46"/>
    <mergeCell ref="E29:E30"/>
    <mergeCell ref="F29:F30"/>
    <mergeCell ref="B118:E118"/>
    <mergeCell ref="C21:C22"/>
    <mergeCell ref="B9:B14"/>
    <mergeCell ref="A9:A14"/>
    <mergeCell ref="A21:A22"/>
    <mergeCell ref="C9:C14"/>
    <mergeCell ref="A26:A46"/>
    <mergeCell ref="A48:A81"/>
    <mergeCell ref="B48:B81"/>
    <mergeCell ref="C48:C81"/>
    <mergeCell ref="B29:B46"/>
    <mergeCell ref="C29:C46"/>
    <mergeCell ref="E39:E40"/>
    <mergeCell ref="B21:B22"/>
    <mergeCell ref="D21:D22"/>
    <mergeCell ref="A103:A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2022-01-25T09:00:28Z</dcterms:modified>
</cp:coreProperties>
</file>